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13-Week Forecast" sheetId="2" state="visible" r:id="rId2"/>
    <sheet name="Example" sheetId="3" state="visible" r:id="rId3"/>
  </sheets>
  <definedNames>
    <definedName name="_xlnm.Print_Area" localSheetId="0">'Start Here'!$A$1:$C$16</definedName>
    <definedName name="_xlnm.Print_Titles" localSheetId="1">'13-Week Forecast'!$1:$7</definedName>
    <definedName name="_xlnm.Print_Area" localSheetId="1">'13-Week Forecast'!$A$1:$N$30</definedName>
    <definedName name="_xlnm.Print_Titles" localSheetId="2">'Example'!$1:$7</definedName>
    <definedName name="_xlnm.Print_Area" localSheetId="2">'Example'!$A$1:$N$30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mmm d, yyyy"/>
    <numFmt numFmtId="165" formatCode="$#,##0;[Red]($#,##0);-"/>
    <numFmt numFmtId="166" formatCode="mmm d"/>
    <numFmt numFmtId="167" formatCode="&quot;$&quot;#,##0;[Red](&quot;$&quot;#,##0);–"/>
  </numFmts>
  <fonts count="28">
    <font>
      <name val="Calibri"/>
      <family val="2"/>
      <color theme="1"/>
      <sz val="11"/>
      <scheme val="minor"/>
    </font>
    <font>
      <name val="Aptos"/>
      <b val="1"/>
      <color rgb="002B7561"/>
      <sz val="10"/>
    </font>
    <font>
      <name val="Aptos Display"/>
      <b val="1"/>
      <color rgb="0019362F"/>
      <sz val="20"/>
    </font>
    <font>
      <name val="Aptos"/>
      <color rgb="005F706A"/>
      <sz val="10"/>
    </font>
    <font>
      <name val="Aptos"/>
      <b val="1"/>
      <color rgb="0019362F"/>
      <sz val="10"/>
    </font>
    <font>
      <name val="Aptos"/>
      <color rgb="0019362F"/>
      <sz val="9"/>
    </font>
    <font>
      <name val="Aptos"/>
      <b val="1"/>
      <color rgb="008E4644"/>
      <sz val="9"/>
    </font>
    <font>
      <name val="Aptos"/>
      <b val="1"/>
      <color rgb="0019362F"/>
      <sz val="9"/>
    </font>
    <font>
      <name val="Aptos"/>
      <b val="1"/>
      <color rgb="002B7561"/>
      <sz val="9"/>
    </font>
    <font>
      <name val="Calibri"/>
      <family val="2"/>
      <color theme="10"/>
      <sz val="12"/>
      <scheme val="minor"/>
    </font>
    <font>
      <name val="Aptos Display"/>
      <b val="1"/>
      <color rgb="00FFFFFF"/>
      <sz val="17"/>
    </font>
    <font>
      <name val="Aptos"/>
      <i val="1"/>
      <color rgb="005F706A"/>
      <sz val="9"/>
    </font>
    <font>
      <name val="Aptos"/>
      <i val="1"/>
      <color rgb="005F706A"/>
      <sz val="8"/>
    </font>
    <font>
      <name val="Aptos"/>
      <b val="1"/>
      <color rgb="00FFFFFF"/>
      <sz val="8"/>
    </font>
    <font>
      <name val="Aptos"/>
      <b val="1"/>
      <color rgb="0019362F"/>
      <sz val="8"/>
    </font>
    <font>
      <name val="Aptos"/>
      <color rgb="0019362F"/>
      <sz val="8"/>
    </font>
    <font>
      <name val="Aptos Display"/>
      <b val="1"/>
      <color rgb="FF1D1418"/>
      <sz val="17"/>
    </font>
    <font>
      <name val="Aptos Display"/>
      <b val="1"/>
      <color rgb="FF6B1838"/>
      <sz val="13"/>
    </font>
    <font>
      <name val="Aptos"/>
      <b val="1"/>
      <color rgb="FF6B1838"/>
      <sz val="10"/>
    </font>
    <font>
      <name val="Aptos"/>
      <color rgb="FF1D1418"/>
      <sz val="10"/>
    </font>
    <font>
      <name val="Aptos Display"/>
      <b val="1"/>
      <color rgb="FF1D1418"/>
      <sz val="14"/>
    </font>
    <font>
      <name val="Aptos"/>
      <color rgb="FF6B1838"/>
      <sz val="9"/>
    </font>
    <font>
      <name val="Aptos"/>
      <b val="1"/>
      <color rgb="FF6B1838"/>
      <sz val="9"/>
    </font>
    <font>
      <name val="Aptos"/>
      <b val="1"/>
      <color rgb="FF6B1838"/>
      <sz val="8"/>
    </font>
    <font>
      <name val="Aptos"/>
      <b val="1"/>
      <color rgb="FF1D1418"/>
      <sz val="10"/>
    </font>
    <font>
      <name val="Aptos"/>
      <color rgb="FF1D1418"/>
      <sz val="8"/>
    </font>
    <font>
      <name val="Aptos"/>
      <b val="1"/>
      <color rgb="FF1D1418"/>
      <sz val="8"/>
    </font>
    <font>
      <name val="Aptos"/>
      <color rgb="FF6B1838"/>
      <sz val="8"/>
    </font>
  </fonts>
  <fills count="12">
    <fill>
      <patternFill/>
    </fill>
    <fill>
      <patternFill patternType="gray125"/>
    </fill>
    <fill>
      <patternFill patternType="solid">
        <fgColor rgb="0019362F"/>
      </patternFill>
    </fill>
    <fill>
      <patternFill patternType="solid">
        <fgColor rgb="00DDF4E9"/>
      </patternFill>
    </fill>
    <fill>
      <patternFill patternType="solid">
        <fgColor rgb="00F1F4F2"/>
      </patternFill>
    </fill>
    <fill>
      <patternFill patternType="solid">
        <fgColor rgb="FFE3F4EC"/>
      </patternFill>
    </fill>
    <fill>
      <patternFill patternType="solid">
        <fgColor rgb="FFFCE9EE"/>
      </patternFill>
    </fill>
    <fill>
      <patternFill patternType="solid">
        <fgColor rgb="FFDDF3E8"/>
      </patternFill>
    </fill>
    <fill>
      <patternFill patternType="solid">
        <fgColor rgb="FFF6B8C8"/>
      </patternFill>
    </fill>
    <fill>
      <patternFill patternType="solid">
        <fgColor rgb="FFF4FBF7"/>
      </patternFill>
    </fill>
    <fill>
      <patternFill patternType="solid">
        <fgColor rgb="FFF4887A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bottom style="hair">
        <color rgb="00DCE6E1"/>
      </bottom>
    </border>
  </borders>
  <cellStyleXfs count="2">
    <xf numFmtId="0" fontId="0" fillId="0" borderId="0"/>
    <xf numFmtId="0" fontId="9" fillId="0" borderId="0"/>
  </cellStyleXfs>
  <cellXfs count="6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center" wrapText="1"/>
    </xf>
    <xf numFmtId="0" fontId="6" fillId="0" borderId="0" pivotButton="0" quotePrefix="0" xfId="0"/>
    <xf numFmtId="0" fontId="0" fillId="0" borderId="0" applyAlignment="1" pivotButton="0" quotePrefix="0" xfId="0">
      <alignment vertical="center" wrapText="1"/>
    </xf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1"/>
    <xf numFmtId="0" fontId="10" fillId="2" borderId="0" applyAlignment="1" pivotButton="0" quotePrefix="0" xfId="0">
      <alignment vertical="center"/>
    </xf>
    <xf numFmtId="0" fontId="11" fillId="0" borderId="0" applyAlignment="1" pivotButton="0" quotePrefix="0" xfId="0">
      <alignment vertical="center"/>
    </xf>
    <xf numFmtId="164" fontId="0" fillId="3" borderId="0" applyProtection="1" pivotButton="0" quotePrefix="0" xfId="0">
      <protection locked="0" hidden="0"/>
    </xf>
    <xf numFmtId="165" fontId="0" fillId="3" borderId="0" applyProtection="1" pivotButton="0" quotePrefix="0" xfId="0">
      <protection locked="0" hidden="0"/>
    </xf>
    <xf numFmtId="0" fontId="12" fillId="0" borderId="0" pivotButton="0" quotePrefix="0" xfId="0"/>
    <xf numFmtId="0" fontId="13" fillId="2" borderId="0" applyAlignment="1" pivotButton="0" quotePrefix="0" xfId="0">
      <alignment vertical="center" wrapText="1"/>
    </xf>
    <xf numFmtId="165" fontId="7" fillId="2" borderId="0" applyAlignment="1" pivotButton="0" quotePrefix="0" xfId="0">
      <alignment vertical="center" wrapText="1"/>
    </xf>
    <xf numFmtId="0" fontId="15" fillId="3" borderId="1" applyAlignment="1" pivotButton="0" quotePrefix="0" xfId="0">
      <alignment vertical="center" wrapText="1"/>
    </xf>
    <xf numFmtId="166" fontId="14" fillId="3" borderId="1" applyAlignment="1" pivotButton="0" quotePrefix="0" xfId="0">
      <alignment horizontal="right" vertical="center"/>
    </xf>
    <xf numFmtId="0" fontId="14" fillId="0" borderId="1" applyAlignment="1" pivotButton="0" quotePrefix="0" xfId="0">
      <alignment vertical="center" wrapText="1"/>
    </xf>
    <xf numFmtId="165" fontId="0" fillId="4" borderId="1" applyAlignment="1" pivotButton="0" quotePrefix="0" xfId="0">
      <alignment horizontal="right" vertical="center"/>
    </xf>
    <xf numFmtId="0" fontId="14" fillId="3" borderId="1" applyAlignment="1" pivotButton="0" quotePrefix="0" xfId="0">
      <alignment vertical="center" wrapText="1"/>
    </xf>
    <xf numFmtId="0" fontId="14" fillId="3" borderId="1" applyAlignment="1" pivotButton="0" quotePrefix="0" xfId="0">
      <alignment horizontal="right" vertical="center"/>
    </xf>
    <xf numFmtId="0" fontId="15" fillId="0" borderId="1" applyAlignment="1" pivotButton="0" quotePrefix="0" xfId="0">
      <alignment vertical="center" wrapText="1"/>
    </xf>
    <xf numFmtId="165" fontId="0" fillId="3" borderId="1" applyAlignment="1" applyProtection="1" pivotButton="0" quotePrefix="0" xfId="0">
      <alignment horizontal="right" vertical="center"/>
      <protection locked="0" hidden="0"/>
    </xf>
    <xf numFmtId="0" fontId="0" fillId="0" borderId="1" applyAlignment="1" pivotButton="0" quotePrefix="0" xfId="0">
      <alignment horizontal="right" vertical="center"/>
    </xf>
    <xf numFmtId="0" fontId="0" fillId="3" borderId="1" applyAlignment="1" applyProtection="1" pivotButton="0" quotePrefix="0" xfId="0">
      <alignment horizontal="left" vertical="top" wrapText="1"/>
      <protection locked="0" hidden="0"/>
    </xf>
    <xf numFmtId="0" fontId="16" fillId="5" borderId="0" applyAlignment="1" pivotButton="0" quotePrefix="0" xfId="0">
      <alignment vertical="center" wrapText="1"/>
    </xf>
    <xf numFmtId="0" fontId="0" fillId="5" borderId="0" pivotButton="0" quotePrefix="0" xfId="0"/>
    <xf numFmtId="0" fontId="17" fillId="6" borderId="0" applyAlignment="1" pivotButton="0" quotePrefix="0" xfId="0">
      <alignment vertical="center" wrapText="1"/>
    </xf>
    <xf numFmtId="0" fontId="0" fillId="6" borderId="0" pivotButton="0" quotePrefix="0" xfId="0"/>
    <xf numFmtId="0" fontId="18" fillId="0" borderId="0" applyAlignment="1" pivotButton="0" quotePrefix="0" xfId="0">
      <alignment vertical="center" wrapText="1"/>
    </xf>
    <xf numFmtId="0" fontId="19" fillId="0" borderId="0" applyAlignment="1" pivotButton="0" quotePrefix="0" xfId="0">
      <alignment vertical="center" wrapText="1"/>
    </xf>
    <xf numFmtId="0" fontId="19" fillId="0" borderId="0" applyAlignment="1" pivotButton="0" quotePrefix="0" xfId="1">
      <alignment vertical="center" wrapText="1"/>
    </xf>
    <xf numFmtId="0" fontId="20" fillId="5" borderId="0" applyAlignment="1" pivotButton="0" quotePrefix="0" xfId="0">
      <alignment vertical="center" wrapText="1"/>
    </xf>
    <xf numFmtId="0" fontId="21" fillId="5" borderId="0" applyAlignment="1" pivotButton="0" quotePrefix="0" xfId="0">
      <alignment vertical="center" wrapText="1"/>
    </xf>
    <xf numFmtId="0" fontId="22" fillId="0" borderId="0" applyAlignment="1" pivotButton="0" quotePrefix="0" xfId="0">
      <alignment vertical="center" wrapText="1"/>
    </xf>
    <xf numFmtId="164" fontId="19" fillId="7" borderId="0" applyAlignment="1" applyProtection="1" pivotButton="0" quotePrefix="0" xfId="0">
      <alignment horizontal="center" vertical="center"/>
      <protection locked="0" hidden="0"/>
    </xf>
    <xf numFmtId="165" fontId="19" fillId="7" borderId="0" applyAlignment="1" applyProtection="1" pivotButton="0" quotePrefix="0" xfId="0">
      <alignment horizontal="center" vertical="center"/>
      <protection locked="0" hidden="0"/>
    </xf>
    <xf numFmtId="0" fontId="23" fillId="8" borderId="0" applyAlignment="1" pivotButton="0" quotePrefix="0" xfId="0">
      <alignment horizontal="center" vertical="center" wrapText="1"/>
    </xf>
    <xf numFmtId="167" fontId="24" fillId="9" borderId="0" applyAlignment="1" pivotButton="0" quotePrefix="0" xfId="0">
      <alignment horizontal="center" vertical="center" wrapText="1"/>
    </xf>
    <xf numFmtId="0" fontId="23" fillId="10" borderId="0" applyAlignment="1" pivotButton="0" quotePrefix="0" xfId="0">
      <alignment horizontal="center" vertical="center" wrapText="1"/>
    </xf>
    <xf numFmtId="167" fontId="24" fillId="6" borderId="0" applyAlignment="1" pivotButton="0" quotePrefix="0" xfId="0">
      <alignment horizontal="center" vertical="center" wrapText="1"/>
    </xf>
    <xf numFmtId="0" fontId="25" fillId="11" borderId="0" applyAlignment="1" pivotButton="0" quotePrefix="0" xfId="0">
      <alignment vertical="center"/>
    </xf>
    <xf numFmtId="0" fontId="0" fillId="8" borderId="0" pivotButton="0" quotePrefix="0" xfId="0"/>
    <xf numFmtId="0" fontId="0" fillId="10" borderId="0" pivotButton="0" quotePrefix="0" xfId="0"/>
    <xf numFmtId="0" fontId="26" fillId="10" borderId="1" applyAlignment="1" pivotButton="0" quotePrefix="0" xfId="0">
      <alignment horizontal="center" vertical="center" wrapText="1"/>
    </xf>
    <xf numFmtId="166" fontId="26" fillId="8" borderId="1" applyAlignment="1" pivotButton="0" quotePrefix="0" xfId="0">
      <alignment horizontal="center" vertical="center" wrapText="1"/>
    </xf>
    <xf numFmtId="166" fontId="26" fillId="10" borderId="1" applyAlignment="1" pivotButton="0" quotePrefix="0" xfId="0">
      <alignment horizontal="center" vertical="center" wrapText="1"/>
    </xf>
    <xf numFmtId="0" fontId="27" fillId="0" borderId="1" applyAlignment="1" pivotButton="0" quotePrefix="0" xfId="0">
      <alignment vertical="center" wrapText="1"/>
    </xf>
    <xf numFmtId="165" fontId="25" fillId="4" borderId="1" applyAlignment="1" pivotButton="0" quotePrefix="0" xfId="0">
      <alignment vertical="center"/>
    </xf>
    <xf numFmtId="0" fontId="27" fillId="6" borderId="1" applyAlignment="1" pivotButton="0" quotePrefix="0" xfId="0">
      <alignment vertical="center" wrapText="1"/>
    </xf>
    <xf numFmtId="0" fontId="22" fillId="6" borderId="1" applyAlignment="1" pivotButton="0" quotePrefix="0" xfId="0">
      <alignment vertical="center"/>
    </xf>
    <xf numFmtId="0" fontId="23" fillId="0" borderId="1" applyAlignment="1" pivotButton="0" quotePrefix="0" xfId="0">
      <alignment vertical="center" wrapText="1"/>
    </xf>
    <xf numFmtId="165" fontId="26" fillId="4" borderId="1" applyAlignment="1" pivotButton="0" quotePrefix="0" xfId="0">
      <alignment vertical="center"/>
    </xf>
    <xf numFmtId="167" fontId="26" fillId="4" borderId="1" applyAlignment="1" pivotButton="0" quotePrefix="0" xfId="0">
      <alignment vertical="center"/>
    </xf>
    <xf numFmtId="0" fontId="23" fillId="6" borderId="1" applyAlignment="1" pivotButton="0" quotePrefix="0" xfId="0">
      <alignment vertical="center" wrapText="1"/>
    </xf>
    <xf numFmtId="0" fontId="0" fillId="9" borderId="1" applyAlignment="1" applyProtection="1" pivotButton="0" quotePrefix="0" xfId="0">
      <alignment vertical="center" wrapText="1"/>
      <protection locked="0" hidden="0"/>
    </xf>
    <xf numFmtId="0" fontId="0" fillId="6" borderId="1" applyAlignment="1" applyProtection="1" pivotButton="0" quotePrefix="0" xfId="0">
      <alignment vertical="center" wrapText="1"/>
      <protection locked="0" hidden="0"/>
    </xf>
    <xf numFmtId="165" fontId="25" fillId="3" borderId="1" applyAlignment="1" applyProtection="1" pivotButton="0" quotePrefix="0" xfId="0">
      <alignment vertical="center"/>
      <protection locked="0" hidden="0"/>
    </xf>
  </cellXfs>
  <cellStyles count="2">
    <cellStyle name="Normal" xfId="0" builtinId="0" hidden="0"/>
    <cellStyle name="Hyperlink" xfId="1" builtinId="8" hidden="0"/>
  </cellStyles>
  <dxfs count="1">
    <dxf>
      <fill>
        <patternFill patternType="solid">
          <fgColor rgb="00FCE2D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morebettermint.com/services/controller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6"/>
  <sheetViews>
    <sheetView showGridLines="0" workbookViewId="0">
      <selection activeCell="A1" sqref="A1"/>
    </sheetView>
  </sheetViews>
  <sheetFormatPr baseColWidth="8" defaultRowHeight="15"/>
  <cols>
    <col width="31" customWidth="1" min="1" max="1"/>
    <col width="82" customWidth="1" min="2" max="2"/>
    <col width="12" customWidth="1" min="3" max="3"/>
  </cols>
  <sheetData>
    <row r="1" ht="22" customHeight="1">
      <c r="A1" s="28" t="inlineStr">
        <is>
          <t>BETTERMINT  /  DETAILED RESOURCE</t>
        </is>
      </c>
      <c r="B1" s="29" t="n"/>
    </row>
    <row r="2" ht="22" customHeight="1">
      <c r="A2" s="30" t="inlineStr">
        <is>
          <t>13-WEEK CASH FLOW FORECAST</t>
        </is>
      </c>
      <c r="B2" s="31" t="n"/>
    </row>
    <row r="3" ht="22" customHeight="1">
      <c r="A3" s="32" t="inlineStr">
        <is>
          <t>Plan cash timing one week at a time; update the forecast as expected dates change.</t>
        </is>
      </c>
    </row>
    <row r="4" ht="22" customHeight="1"/>
    <row r="5" ht="32" customHeight="1">
      <c r="A5" s="32" t="inlineStr">
        <is>
          <t>1  Set the starting point</t>
        </is>
      </c>
      <c r="B5" s="33" t="inlineStr">
        <is>
          <t>On the 13-Week Forecast tab, enter the first day of Week 1 and the opening cash for the accounts in scope.</t>
        </is>
      </c>
    </row>
    <row r="6" ht="32" customHeight="1">
      <c r="A6" s="32" t="inlineStr">
        <is>
          <t>2  Forecast when cash moves</t>
        </is>
      </c>
      <c r="B6" s="33" t="inlineStr">
        <is>
          <t>Enter expected receipts and payments in the week the money is expected to land or leave the account.</t>
        </is>
      </c>
    </row>
    <row r="7" ht="32" customHeight="1">
      <c r="A7" s="32" t="inlineStr">
        <is>
          <t>3  Use positive cash amounts</t>
        </is>
      </c>
      <c r="B7" s="33" t="inlineStr">
        <is>
          <t>Enter receipts and outflows as positive numbers in their sections. Include each external cash movement once.</t>
        </is>
      </c>
    </row>
    <row r="8" ht="32" customHeight="1">
      <c r="A8" s="32" t="inlineStr">
        <is>
          <t>4  Review the ending cash</t>
        </is>
      </c>
      <c r="B8" s="33" t="inlineStr">
        <is>
          <t>Optional cash floor: any projected week-end balance below this amount is highlighted.</t>
        </is>
      </c>
    </row>
    <row r="9" ht="56" customHeight="1">
      <c r="A9" s="32" t="inlineStr">
        <is>
          <t>5  Refresh every week</t>
        </is>
      </c>
      <c r="B9" s="33" t="inlineStr">
        <is>
          <t>Refresh manually each week: replace the completed week’s estimates with actual cash, move the remaining 12 weeks forward, add a new Week 13, and update assumptions. Save a dated copy first if you want to keep the old view.</t>
        </is>
      </c>
    </row>
    <row r="10" ht="22" customHeight="1"/>
    <row r="11" ht="34" customHeight="1">
      <c r="A11" s="32" t="inlineStr">
        <is>
          <t>IMPORTANT</t>
        </is>
      </c>
      <c r="B11" s="33" t="inlineStr">
        <is>
          <t>A forecast is an estimate, not a guarantee. Missing receipts or payments can make the balance look safer than it is.</t>
        </is>
      </c>
    </row>
    <row r="12" ht="30" customHeight="1">
      <c r="A12" s="32" t="inlineStr">
        <is>
          <t>Avoid double-counting</t>
        </is>
      </c>
      <c r="B12" s="33" t="inlineStr">
        <is>
          <t>Transfers between accounts already included in your opening balance are not new cash in or out.</t>
        </is>
      </c>
    </row>
    <row r="13" ht="30" customHeight="1">
      <c r="A13" s="32" t="inlineStr">
        <is>
          <t>Keep P&amp;L separate</t>
        </is>
      </c>
      <c r="B13" s="33" t="inlineStr">
        <is>
          <t>Cash forecasts include payment timing and debt principal; profit-and-loss reports follow your accounting basis.</t>
        </is>
      </c>
    </row>
    <row r="14" ht="30" customHeight="1">
      <c r="A14" s="32" t="inlineStr">
        <is>
          <t>Use the example</t>
        </is>
      </c>
      <c r="B14" s="33" t="inlineStr">
        <is>
          <t>The Example tab uses fictional inputs and is separate from the blank forecast.</t>
        </is>
      </c>
    </row>
    <row r="15" ht="30" customHeight="1">
      <c r="A15" s="32" t="inlineStr">
        <is>
          <t/>
        </is>
      </c>
      <c r="B15" s="33" t="inlineStr">
        <is>
          <t/>
        </is>
      </c>
    </row>
    <row r="16" ht="22" customHeight="1">
      <c r="A16" s="32" t="inlineStr">
        <is>
          <t>LEARN MORE</t>
        </is>
      </c>
      <c r="B16" s="34" t="inlineStr">
        <is>
          <t>BetterMint controller services: morebettermint.com/services/controller</t>
        </is>
      </c>
    </row>
  </sheetData>
  <mergeCells count="3">
    <mergeCell ref="A3:B3"/>
    <mergeCell ref="A2:B2"/>
    <mergeCell ref="A1:B1"/>
  </mergeCells>
  <hyperlinks>
    <hyperlink xmlns:r="http://schemas.openxmlformats.org/officeDocument/2006/relationships" ref="B16" r:id="rId1"/>
  </hyperlinks>
  <printOptions horizontalCentered="1"/>
  <pageMargins left="0.35" right="0.35" top="0.45" bottom="0.45" header="0.5" footer="0.5"/>
  <pageSetup orientation="portrait" paperSize="1" fitToHeight="1" fitToWidth="1"/>
  <headerFooter>
    <oddHeader/>
    <oddFooter>&amp;CBETTERMINT  •  WORKING DRAFT FOR OWNER REVIEW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30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9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</cols>
  <sheetData>
    <row r="1" ht="30" customHeight="1">
      <c r="A1" s="35" t="inlineStr">
        <is>
          <t>BETTERMINT  /  DETAILED 13-WEEK CASH FLOW FORECAST</t>
        </is>
      </c>
      <c r="B1" s="35" t="n"/>
      <c r="C1" s="35" t="n"/>
      <c r="D1" s="35" t="n"/>
      <c r="E1" s="35" t="n"/>
      <c r="F1" s="35" t="n"/>
      <c r="G1" s="35" t="n"/>
      <c r="H1" s="35" t="n"/>
      <c r="I1" s="35" t="n"/>
      <c r="J1" s="35" t="n"/>
      <c r="K1" s="35" t="n"/>
      <c r="L1" s="35" t="n"/>
      <c r="M1" s="35" t="n"/>
      <c r="N1" s="35" t="n"/>
    </row>
    <row r="2" ht="22" customHeight="1">
      <c r="A2" s="36" t="inlineStr">
        <is>
          <t>Blank daily cells count as zero. Complete the forecast with realistic dates and amounts.</t>
        </is>
      </c>
      <c r="B2" s="36" t="n"/>
      <c r="C2" s="36" t="n"/>
      <c r="D2" s="36" t="n"/>
      <c r="E2" s="36" t="n"/>
      <c r="F2" s="36" t="n"/>
      <c r="G2" s="36" t="n"/>
      <c r="H2" s="36" t="n"/>
      <c r="I2" s="36" t="n"/>
      <c r="J2" s="36" t="n"/>
      <c r="K2" s="36" t="n"/>
      <c r="L2" s="36" t="n"/>
      <c r="M2" s="36" t="n"/>
      <c r="N2" s="36" t="n"/>
    </row>
    <row r="3" ht="26" customHeight="1">
      <c r="A3" s="37" t="inlineStr">
        <is>
          <t>Week 1 starts</t>
        </is>
      </c>
      <c r="B3" s="38" t="n"/>
      <c r="D3" s="37" t="inlineStr">
        <is>
          <t>Opening cash</t>
        </is>
      </c>
      <c r="E3" s="39" t="n"/>
      <c r="G3" s="37" t="inlineStr">
        <is>
          <t>Cash floor</t>
        </is>
      </c>
      <c r="H3" s="39" t="n"/>
    </row>
    <row r="4" ht="20" customHeight="1">
      <c r="A4" s="15" t="inlineStr">
        <is>
          <t>Enter positive amounts. Cash below the optional floor is highlighted.</t>
        </is>
      </c>
    </row>
    <row r="5" ht="35" customHeight="1">
      <c r="A5" s="40" t="inlineStr">
        <is>
          <t>LOWEST WEEK-END CASH</t>
        </is>
      </c>
      <c r="B5" s="41">
        <f>IF(OR(NOT(ISNUMBER($B$3)),NOT(ISNUMBER($E$3))),"",MIN(B28:N28))</f>
        <v/>
      </c>
      <c r="C5" s="42" t="inlineStr">
        <is>
          <t>WEEK 13 ENDING CASH</t>
        </is>
      </c>
      <c r="D5" s="43">
        <f>IF(OR(NOT(ISNUMBER($B$3)),NOT(ISNUMBER($E$3))),"",N28)</f>
        <v/>
      </c>
      <c r="E5" s="40" t="inlineStr">
        <is>
          <t>TOTAL CASH IN</t>
        </is>
      </c>
      <c r="F5" s="41">
        <f>IF(OR(NOT(ISNUMBER($B$3)),NOT(ISNUMBER($E$3))),"",SUM(B14:N14))</f>
        <v/>
      </c>
      <c r="G5" s="42" t="inlineStr">
        <is>
          <t>TOTAL CASH OUT</t>
        </is>
      </c>
      <c r="H5" s="43">
        <f>IF(OR(NOT(ISNUMBER($B$3)),NOT(ISNUMBER($E$3))),"",SUM(B25:N25))</f>
        <v/>
      </c>
      <c r="I5" s="44" t="n"/>
      <c r="J5" s="44" t="n"/>
      <c r="K5" s="44" t="n"/>
      <c r="L5" s="44" t="n"/>
      <c r="M5" s="44" t="n"/>
      <c r="N5" s="44" t="n"/>
    </row>
    <row r="6" ht="7" customHeight="1">
      <c r="A6" s="45" t="n"/>
      <c r="B6" s="46" t="n"/>
      <c r="C6" s="45" t="n"/>
      <c r="D6" s="46" t="n"/>
      <c r="E6" s="45" t="n"/>
      <c r="F6" s="46" t="n"/>
      <c r="G6" s="45" t="n"/>
      <c r="H6" s="46" t="n"/>
      <c r="I6" s="45" t="n"/>
      <c r="J6" s="46" t="n"/>
      <c r="K6" s="45" t="n"/>
      <c r="L6" s="46" t="n"/>
      <c r="M6" s="45" t="n"/>
      <c r="N6" s="46" t="n"/>
    </row>
    <row r="7" ht="26" customHeight="1">
      <c r="A7" s="47" t="inlineStr">
        <is>
          <t>WEEK ENDING</t>
        </is>
      </c>
      <c r="B7" s="48">
        <f>IF(ISNUMBER($B$3),$B$3+6,"")</f>
        <v/>
      </c>
      <c r="C7" s="49">
        <f>IF(ISNUMBER(B7),B7+7,"")</f>
        <v/>
      </c>
      <c r="D7" s="48">
        <f>IF(ISNUMBER(C7),C7+7,"")</f>
        <v/>
      </c>
      <c r="E7" s="49">
        <f>IF(ISNUMBER(D7),D7+7,"")</f>
        <v/>
      </c>
      <c r="F7" s="48">
        <f>IF(ISNUMBER(E7),E7+7,"")</f>
        <v/>
      </c>
      <c r="G7" s="49">
        <f>IF(ISNUMBER(F7),F7+7,"")</f>
        <v/>
      </c>
      <c r="H7" s="48">
        <f>IF(ISNUMBER(G7),G7+7,"")</f>
        <v/>
      </c>
      <c r="I7" s="49">
        <f>IF(ISNUMBER(H7),H7+7,"")</f>
        <v/>
      </c>
      <c r="J7" s="48">
        <f>IF(ISNUMBER(I7),I7+7,"")</f>
        <v/>
      </c>
      <c r="K7" s="49">
        <f>IF(ISNUMBER(J7),J7+7,"")</f>
        <v/>
      </c>
      <c r="L7" s="48">
        <f>IF(ISNUMBER(K7),K7+7,"")</f>
        <v/>
      </c>
      <c r="M7" s="49">
        <f>IF(ISNUMBER(L7),L7+7,"")</f>
        <v/>
      </c>
      <c r="N7" s="48">
        <f>IF(ISNUMBER(M7),M7+7,"")</f>
        <v/>
      </c>
    </row>
    <row r="8">
      <c r="A8" s="50" t="inlineStr">
        <is>
          <t>OPENING CASH</t>
        </is>
      </c>
      <c r="B8" s="51">
        <f>IF(OR(NOT(ISNUMBER($B$3)),NOT(ISNUMBER($E$3))),"", $E$3)</f>
        <v/>
      </c>
      <c r="C8" s="51">
        <f>IF(B28="","",B28)</f>
        <v/>
      </c>
      <c r="D8" s="51">
        <f>IF(C28="","",C28)</f>
        <v/>
      </c>
      <c r="E8" s="51">
        <f>IF(D28="","",D28)</f>
        <v/>
      </c>
      <c r="F8" s="51">
        <f>IF(E28="","",E28)</f>
        <v/>
      </c>
      <c r="G8" s="51">
        <f>IF(F28="","",F28)</f>
        <v/>
      </c>
      <c r="H8" s="51">
        <f>IF(G28="","",G28)</f>
        <v/>
      </c>
      <c r="I8" s="51">
        <f>IF(H28="","",H28)</f>
        <v/>
      </c>
      <c r="J8" s="51">
        <f>IF(I28="","",I28)</f>
        <v/>
      </c>
      <c r="K8" s="51">
        <f>IF(J28="","",J28)</f>
        <v/>
      </c>
      <c r="L8" s="51">
        <f>IF(K28="","",K28)</f>
        <v/>
      </c>
      <c r="M8" s="51">
        <f>IF(L28="","",L28)</f>
        <v/>
      </c>
      <c r="N8" s="51">
        <f>IF(M28="","",M28)</f>
        <v/>
      </c>
    </row>
    <row r="9" ht="20" customHeight="1">
      <c r="A9" s="52" t="inlineStr">
        <is>
          <t>CASH RECEIPTS</t>
        </is>
      </c>
      <c r="B9" s="53" t="n"/>
      <c r="C9" s="53" t="n"/>
      <c r="D9" s="53" t="n"/>
      <c r="E9" s="53" t="n"/>
      <c r="F9" s="53" t="n"/>
      <c r="G9" s="53" t="n"/>
      <c r="H9" s="53" t="n"/>
      <c r="I9" s="53" t="n"/>
      <c r="J9" s="53" t="n"/>
      <c r="K9" s="53" t="n"/>
      <c r="L9" s="53" t="n"/>
      <c r="M9" s="53" t="n"/>
      <c r="N9" s="53" t="n"/>
    </row>
    <row r="10">
      <c r="A10" s="50" t="inlineStr">
        <is>
          <t>Customer receipts</t>
        </is>
      </c>
      <c r="B10" s="25" t="n"/>
      <c r="C10" s="25" t="n"/>
      <c r="D10" s="25" t="n"/>
      <c r="E10" s="25" t="n"/>
      <c r="F10" s="25" t="n"/>
      <c r="G10" s="25" t="n"/>
      <c r="H10" s="25" t="n"/>
      <c r="I10" s="25" t="n"/>
      <c r="J10" s="25" t="n"/>
      <c r="K10" s="25" t="n"/>
      <c r="L10" s="25" t="n"/>
      <c r="M10" s="25" t="n"/>
      <c r="N10" s="25" t="n"/>
    </row>
    <row r="11">
      <c r="A11" s="50" t="inlineStr">
        <is>
          <t>Other operating receipts</t>
        </is>
      </c>
      <c r="B11" s="25" t="n"/>
      <c r="C11" s="25" t="n"/>
      <c r="D11" s="25" t="n"/>
      <c r="E11" s="25" t="n"/>
      <c r="F11" s="25" t="n"/>
      <c r="G11" s="25" t="n"/>
      <c r="H11" s="25" t="n"/>
      <c r="I11" s="25" t="n"/>
      <c r="J11" s="25" t="n"/>
      <c r="K11" s="25" t="n"/>
      <c r="L11" s="25" t="n"/>
      <c r="M11" s="25" t="n"/>
      <c r="N11" s="25" t="n"/>
    </row>
    <row r="12">
      <c r="A12" s="50" t="inlineStr">
        <is>
          <t>Financing / owner contributions</t>
        </is>
      </c>
      <c r="B12" s="25" t="n"/>
      <c r="C12" s="25" t="n"/>
      <c r="D12" s="25" t="n"/>
      <c r="E12" s="25" t="n"/>
      <c r="F12" s="25" t="n"/>
      <c r="G12" s="25" t="n"/>
      <c r="H12" s="25" t="n"/>
      <c r="I12" s="25" t="n"/>
      <c r="J12" s="25" t="n"/>
      <c r="K12" s="25" t="n"/>
      <c r="L12" s="25" t="n"/>
      <c r="M12" s="25" t="n"/>
      <c r="N12" s="25" t="n"/>
    </row>
    <row r="13">
      <c r="A13" s="50" t="inlineStr">
        <is>
          <t>Other cash in</t>
        </is>
      </c>
      <c r="B13" s="25" t="n"/>
      <c r="C13" s="25" t="n"/>
      <c r="D13" s="25" t="n"/>
      <c r="E13" s="25" t="n"/>
      <c r="F13" s="25" t="n"/>
      <c r="G13" s="25" t="n"/>
      <c r="H13" s="25" t="n"/>
      <c r="I13" s="25" t="n"/>
      <c r="J13" s="25" t="n"/>
      <c r="K13" s="25" t="n"/>
      <c r="L13" s="25" t="n"/>
      <c r="M13" s="25" t="n"/>
      <c r="N13" s="25" t="n"/>
    </row>
    <row r="14">
      <c r="A14" s="54" t="inlineStr">
        <is>
          <t>TOTAL CASH IN</t>
        </is>
      </c>
      <c r="B14" s="55">
        <f>IF(OR(NOT(ISNUMBER($B$3)),NOT(ISNUMBER($E$3))),"",SUM(B10:B13))</f>
        <v/>
      </c>
      <c r="C14" s="55">
        <f>IF(OR(NOT(ISNUMBER($B$3)),NOT(ISNUMBER($E$3))),"",SUM(C10:C13))</f>
        <v/>
      </c>
      <c r="D14" s="55">
        <f>IF(OR(NOT(ISNUMBER($B$3)),NOT(ISNUMBER($E$3))),"",SUM(D10:D13))</f>
        <v/>
      </c>
      <c r="E14" s="55">
        <f>IF(OR(NOT(ISNUMBER($B$3)),NOT(ISNUMBER($E$3))),"",SUM(E10:E13))</f>
        <v/>
      </c>
      <c r="F14" s="55">
        <f>IF(OR(NOT(ISNUMBER($B$3)),NOT(ISNUMBER($E$3))),"",SUM(F10:F13))</f>
        <v/>
      </c>
      <c r="G14" s="55">
        <f>IF(OR(NOT(ISNUMBER($B$3)),NOT(ISNUMBER($E$3))),"",SUM(G10:G13))</f>
        <v/>
      </c>
      <c r="H14" s="55">
        <f>IF(OR(NOT(ISNUMBER($B$3)),NOT(ISNUMBER($E$3))),"",SUM(H10:H13))</f>
        <v/>
      </c>
      <c r="I14" s="55">
        <f>IF(OR(NOT(ISNUMBER($B$3)),NOT(ISNUMBER($E$3))),"",SUM(I10:I13))</f>
        <v/>
      </c>
      <c r="J14" s="55">
        <f>IF(OR(NOT(ISNUMBER($B$3)),NOT(ISNUMBER($E$3))),"",SUM(J10:J13))</f>
        <v/>
      </c>
      <c r="K14" s="55">
        <f>IF(OR(NOT(ISNUMBER($B$3)),NOT(ISNUMBER($E$3))),"",SUM(K10:K13))</f>
        <v/>
      </c>
      <c r="L14" s="55">
        <f>IF(OR(NOT(ISNUMBER($B$3)),NOT(ISNUMBER($E$3))),"",SUM(L10:L13))</f>
        <v/>
      </c>
      <c r="M14" s="55">
        <f>IF(OR(NOT(ISNUMBER($B$3)),NOT(ISNUMBER($E$3))),"",SUM(M10:M13))</f>
        <v/>
      </c>
      <c r="N14" s="55">
        <f>IF(OR(NOT(ISNUMBER($B$3)),NOT(ISNUMBER($E$3))),"",SUM(N10:N13))</f>
        <v/>
      </c>
    </row>
    <row r="15">
      <c r="A15" s="24" t="n"/>
      <c r="B15" s="26" t="n"/>
      <c r="C15" s="26" t="n"/>
      <c r="D15" s="26" t="n"/>
      <c r="E15" s="26" t="n"/>
      <c r="F15" s="26" t="n"/>
      <c r="G15" s="26" t="n"/>
      <c r="H15" s="26" t="n"/>
      <c r="I15" s="26" t="n"/>
      <c r="J15" s="26" t="n"/>
      <c r="K15" s="26" t="n"/>
      <c r="L15" s="26" t="n"/>
      <c r="M15" s="26" t="n"/>
      <c r="N15" s="26" t="n"/>
    </row>
    <row r="16" ht="20" customHeight="1">
      <c r="A16" s="52" t="inlineStr">
        <is>
          <t>CASH PAYMENTS</t>
        </is>
      </c>
      <c r="B16" s="53" t="n"/>
      <c r="C16" s="53" t="n"/>
      <c r="D16" s="53" t="n"/>
      <c r="E16" s="53" t="n"/>
      <c r="F16" s="53" t="n"/>
      <c r="G16" s="53" t="n"/>
      <c r="H16" s="53" t="n"/>
      <c r="I16" s="53" t="n"/>
      <c r="J16" s="53" t="n"/>
      <c r="K16" s="53" t="n"/>
      <c r="L16" s="53" t="n"/>
      <c r="M16" s="53" t="n"/>
      <c r="N16" s="53" t="n"/>
    </row>
    <row r="17">
      <c r="A17" s="50" t="inlineStr">
        <is>
          <t>Suppliers / materials</t>
        </is>
      </c>
      <c r="B17" s="25" t="n"/>
      <c r="C17" s="25" t="n"/>
      <c r="D17" s="25" t="n"/>
      <c r="E17" s="25" t="n"/>
      <c r="F17" s="25" t="n"/>
      <c r="G17" s="25" t="n"/>
      <c r="H17" s="25" t="n"/>
      <c r="I17" s="25" t="n"/>
      <c r="J17" s="25" t="n"/>
      <c r="K17" s="25" t="n"/>
      <c r="L17" s="25" t="n"/>
      <c r="M17" s="25" t="n"/>
      <c r="N17" s="25" t="n"/>
    </row>
    <row r="18">
      <c r="A18" s="50" t="inlineStr">
        <is>
          <t>Payroll and benefits</t>
        </is>
      </c>
      <c r="B18" s="25" t="n"/>
      <c r="C18" s="25" t="n"/>
      <c r="D18" s="25" t="n"/>
      <c r="E18" s="25" t="n"/>
      <c r="F18" s="25" t="n"/>
      <c r="G18" s="25" t="n"/>
      <c r="H18" s="25" t="n"/>
      <c r="I18" s="25" t="n"/>
      <c r="J18" s="25" t="n"/>
      <c r="K18" s="25" t="n"/>
      <c r="L18" s="25" t="n"/>
      <c r="M18" s="25" t="n"/>
      <c r="N18" s="25" t="n"/>
    </row>
    <row r="19">
      <c r="A19" s="50" t="inlineStr">
        <is>
          <t>Rent and utilities</t>
        </is>
      </c>
      <c r="B19" s="25" t="n"/>
      <c r="C19" s="25" t="n"/>
      <c r="D19" s="25" t="n"/>
      <c r="E19" s="25" t="n"/>
      <c r="F19" s="25" t="n"/>
      <c r="G19" s="25" t="n"/>
      <c r="H19" s="25" t="n"/>
      <c r="I19" s="25" t="n"/>
      <c r="J19" s="25" t="n"/>
      <c r="K19" s="25" t="n"/>
      <c r="L19" s="25" t="n"/>
      <c r="M19" s="25" t="n"/>
      <c r="N19" s="25" t="n"/>
    </row>
    <row r="20">
      <c r="A20" s="50" t="inlineStr">
        <is>
          <t>Taxes and insurance</t>
        </is>
      </c>
      <c r="B20" s="25" t="n"/>
      <c r="C20" s="25" t="n"/>
      <c r="D20" s="25" t="n"/>
      <c r="E20" s="25" t="n"/>
      <c r="F20" s="25" t="n"/>
      <c r="G20" s="25" t="n"/>
      <c r="H20" s="25" t="n"/>
      <c r="I20" s="25" t="n"/>
      <c r="J20" s="25" t="n"/>
      <c r="K20" s="25" t="n"/>
      <c r="L20" s="25" t="n"/>
      <c r="M20" s="25" t="n"/>
      <c r="N20" s="25" t="n"/>
    </row>
    <row r="21">
      <c r="A21" s="50" t="inlineStr">
        <is>
          <t>Debt payments</t>
        </is>
      </c>
      <c r="B21" s="25" t="n"/>
      <c r="C21" s="25" t="n"/>
      <c r="D21" s="25" t="n"/>
      <c r="E21" s="25" t="n"/>
      <c r="F21" s="25" t="n"/>
      <c r="G21" s="25" t="n"/>
      <c r="H21" s="25" t="n"/>
      <c r="I21" s="25" t="n"/>
      <c r="J21" s="25" t="n"/>
      <c r="K21" s="25" t="n"/>
      <c r="L21" s="25" t="n"/>
      <c r="M21" s="25" t="n"/>
      <c r="N21" s="25" t="n"/>
    </row>
    <row r="22">
      <c r="A22" s="50" t="inlineStr">
        <is>
          <t>Capital purchases</t>
        </is>
      </c>
      <c r="B22" s="25" t="n"/>
      <c r="C22" s="25" t="n"/>
      <c r="D22" s="25" t="n"/>
      <c r="E22" s="25" t="n"/>
      <c r="F22" s="25" t="n"/>
      <c r="G22" s="25" t="n"/>
      <c r="H22" s="25" t="n"/>
      <c r="I22" s="25" t="n"/>
      <c r="J22" s="25" t="n"/>
      <c r="K22" s="25" t="n"/>
      <c r="L22" s="25" t="n"/>
      <c r="M22" s="25" t="n"/>
      <c r="N22" s="25" t="n"/>
    </row>
    <row r="23">
      <c r="A23" s="50" t="inlineStr">
        <is>
          <t>Owner draws / distributions</t>
        </is>
      </c>
      <c r="B23" s="25" t="n"/>
      <c r="C23" s="25" t="n"/>
      <c r="D23" s="25" t="n"/>
      <c r="E23" s="25" t="n"/>
      <c r="F23" s="25" t="n"/>
      <c r="G23" s="25" t="n"/>
      <c r="H23" s="25" t="n"/>
      <c r="I23" s="25" t="n"/>
      <c r="J23" s="25" t="n"/>
      <c r="K23" s="25" t="n"/>
      <c r="L23" s="25" t="n"/>
      <c r="M23" s="25" t="n"/>
      <c r="N23" s="25" t="n"/>
    </row>
    <row r="24">
      <c r="A24" s="50" t="inlineStr">
        <is>
          <t>Other cash out</t>
        </is>
      </c>
      <c r="B24" s="25" t="n"/>
      <c r="C24" s="25" t="n"/>
      <c r="D24" s="25" t="n"/>
      <c r="E24" s="25" t="n"/>
      <c r="F24" s="25" t="n"/>
      <c r="G24" s="25" t="n"/>
      <c r="H24" s="25" t="n"/>
      <c r="I24" s="25" t="n"/>
      <c r="J24" s="25" t="n"/>
      <c r="K24" s="25" t="n"/>
      <c r="L24" s="25" t="n"/>
      <c r="M24" s="25" t="n"/>
      <c r="N24" s="25" t="n"/>
    </row>
    <row r="25">
      <c r="A25" s="54" t="inlineStr">
        <is>
          <t>TOTAL CASH OUT</t>
        </is>
      </c>
      <c r="B25" s="55">
        <f>IF(OR(NOT(ISNUMBER($B$3)),NOT(ISNUMBER($E$3))),"",SUM(B17:B24))</f>
        <v/>
      </c>
      <c r="C25" s="55">
        <f>IF(OR(NOT(ISNUMBER($B$3)),NOT(ISNUMBER($E$3))),"",SUM(C17:C24))</f>
        <v/>
      </c>
      <c r="D25" s="55">
        <f>IF(OR(NOT(ISNUMBER($B$3)),NOT(ISNUMBER($E$3))),"",SUM(D17:D24))</f>
        <v/>
      </c>
      <c r="E25" s="55">
        <f>IF(OR(NOT(ISNUMBER($B$3)),NOT(ISNUMBER($E$3))),"",SUM(E17:E24))</f>
        <v/>
      </c>
      <c r="F25" s="55">
        <f>IF(OR(NOT(ISNUMBER($B$3)),NOT(ISNUMBER($E$3))),"",SUM(F17:F24))</f>
        <v/>
      </c>
      <c r="G25" s="55">
        <f>IF(OR(NOT(ISNUMBER($B$3)),NOT(ISNUMBER($E$3))),"",SUM(G17:G24))</f>
        <v/>
      </c>
      <c r="H25" s="55">
        <f>IF(OR(NOT(ISNUMBER($B$3)),NOT(ISNUMBER($E$3))),"",SUM(H17:H24))</f>
        <v/>
      </c>
      <c r="I25" s="55">
        <f>IF(OR(NOT(ISNUMBER($B$3)),NOT(ISNUMBER($E$3))),"",SUM(I17:I24))</f>
        <v/>
      </c>
      <c r="J25" s="55">
        <f>IF(OR(NOT(ISNUMBER($B$3)),NOT(ISNUMBER($E$3))),"",SUM(J17:J24))</f>
        <v/>
      </c>
      <c r="K25" s="55">
        <f>IF(OR(NOT(ISNUMBER($B$3)),NOT(ISNUMBER($E$3))),"",SUM(K17:K24))</f>
        <v/>
      </c>
      <c r="L25" s="55">
        <f>IF(OR(NOT(ISNUMBER($B$3)),NOT(ISNUMBER($E$3))),"",SUM(L17:L24))</f>
        <v/>
      </c>
      <c r="M25" s="55">
        <f>IF(OR(NOT(ISNUMBER($B$3)),NOT(ISNUMBER($E$3))),"",SUM(M17:M24))</f>
        <v/>
      </c>
      <c r="N25" s="55">
        <f>IF(OR(NOT(ISNUMBER($B$3)),NOT(ISNUMBER($E$3))),"",SUM(N17:N24))</f>
        <v/>
      </c>
    </row>
    <row r="26">
      <c r="A26" s="24" t="n"/>
      <c r="B26" s="26" t="n"/>
      <c r="C26" s="26" t="n"/>
      <c r="D26" s="26" t="n"/>
      <c r="E26" s="26" t="n"/>
      <c r="F26" s="26" t="n"/>
      <c r="G26" s="26" t="n"/>
      <c r="H26" s="26" t="n"/>
      <c r="I26" s="26" t="n"/>
      <c r="J26" s="26" t="n"/>
      <c r="K26" s="26" t="n"/>
      <c r="L26" s="26" t="n"/>
      <c r="M26" s="26" t="n"/>
      <c r="N26" s="26" t="n"/>
    </row>
    <row r="27">
      <c r="A27" s="54" t="inlineStr">
        <is>
          <t>NET CASH CHANGE</t>
        </is>
      </c>
      <c r="B27" s="55">
        <f>IF(OR(NOT(ISNUMBER($B$3)),NOT(ISNUMBER($E$3))),"",B14-B25)</f>
        <v/>
      </c>
      <c r="C27" s="55">
        <f>IF(OR(NOT(ISNUMBER($B$3)),NOT(ISNUMBER($E$3))),"",C14-C25)</f>
        <v/>
      </c>
      <c r="D27" s="55">
        <f>IF(OR(NOT(ISNUMBER($B$3)),NOT(ISNUMBER($E$3))),"",D14-D25)</f>
        <v/>
      </c>
      <c r="E27" s="55">
        <f>IF(OR(NOT(ISNUMBER($B$3)),NOT(ISNUMBER($E$3))),"",E14-E25)</f>
        <v/>
      </c>
      <c r="F27" s="55">
        <f>IF(OR(NOT(ISNUMBER($B$3)),NOT(ISNUMBER($E$3))),"",F14-F25)</f>
        <v/>
      </c>
      <c r="G27" s="55">
        <f>IF(OR(NOT(ISNUMBER($B$3)),NOT(ISNUMBER($E$3))),"",G14-G25)</f>
        <v/>
      </c>
      <c r="H27" s="55">
        <f>IF(OR(NOT(ISNUMBER($B$3)),NOT(ISNUMBER($E$3))),"",H14-H25)</f>
        <v/>
      </c>
      <c r="I27" s="55">
        <f>IF(OR(NOT(ISNUMBER($B$3)),NOT(ISNUMBER($E$3))),"",I14-I25)</f>
        <v/>
      </c>
      <c r="J27" s="55">
        <f>IF(OR(NOT(ISNUMBER($B$3)),NOT(ISNUMBER($E$3))),"",J14-J25)</f>
        <v/>
      </c>
      <c r="K27" s="55">
        <f>IF(OR(NOT(ISNUMBER($B$3)),NOT(ISNUMBER($E$3))),"",K14-K25)</f>
        <v/>
      </c>
      <c r="L27" s="55">
        <f>IF(OR(NOT(ISNUMBER($B$3)),NOT(ISNUMBER($E$3))),"",L14-L25)</f>
        <v/>
      </c>
      <c r="M27" s="55">
        <f>IF(OR(NOT(ISNUMBER($B$3)),NOT(ISNUMBER($E$3))),"",M14-M25)</f>
        <v/>
      </c>
      <c r="N27" s="55">
        <f>IF(OR(NOT(ISNUMBER($B$3)),NOT(ISNUMBER($E$3))),"",N14-N25)</f>
        <v/>
      </c>
    </row>
    <row r="28">
      <c r="A28" s="54" t="inlineStr">
        <is>
          <t>ENDING CASH</t>
        </is>
      </c>
      <c r="B28" s="56">
        <f>IF(OR(NOT(ISNUMBER($B$3)),NOT(ISNUMBER($E$3))),"",B8+B27)</f>
        <v/>
      </c>
      <c r="C28" s="56">
        <f>IF(OR(NOT(ISNUMBER($B$3)),NOT(ISNUMBER($E$3))),"",C8+C27)</f>
        <v/>
      </c>
      <c r="D28" s="56">
        <f>IF(OR(NOT(ISNUMBER($B$3)),NOT(ISNUMBER($E$3))),"",D8+D27)</f>
        <v/>
      </c>
      <c r="E28" s="56">
        <f>IF(OR(NOT(ISNUMBER($B$3)),NOT(ISNUMBER($E$3))),"",E8+E27)</f>
        <v/>
      </c>
      <c r="F28" s="56">
        <f>IF(OR(NOT(ISNUMBER($B$3)),NOT(ISNUMBER($E$3))),"",F8+F27)</f>
        <v/>
      </c>
      <c r="G28" s="56">
        <f>IF(OR(NOT(ISNUMBER($B$3)),NOT(ISNUMBER($E$3))),"",G8+G27)</f>
        <v/>
      </c>
      <c r="H28" s="56">
        <f>IF(OR(NOT(ISNUMBER($B$3)),NOT(ISNUMBER($E$3))),"",H8+H27)</f>
        <v/>
      </c>
      <c r="I28" s="56">
        <f>IF(OR(NOT(ISNUMBER($B$3)),NOT(ISNUMBER($E$3))),"",I8+I27)</f>
        <v/>
      </c>
      <c r="J28" s="56">
        <f>IF(OR(NOT(ISNUMBER($B$3)),NOT(ISNUMBER($E$3))),"",J8+J27)</f>
        <v/>
      </c>
      <c r="K28" s="56">
        <f>IF(OR(NOT(ISNUMBER($B$3)),NOT(ISNUMBER($E$3))),"",K8+K27)</f>
        <v/>
      </c>
      <c r="L28" s="56">
        <f>IF(OR(NOT(ISNUMBER($B$3)),NOT(ISNUMBER($E$3))),"",L8+L27)</f>
        <v/>
      </c>
      <c r="M28" s="56">
        <f>IF(OR(NOT(ISNUMBER($B$3)),NOT(ISNUMBER($E$3))),"",M8+M27)</f>
        <v/>
      </c>
      <c r="N28" s="56">
        <f>IF(OR(NOT(ISNUMBER($B$3)),NOT(ISNUMBER($E$3))),"",N8+N27)</f>
        <v/>
      </c>
    </row>
    <row r="29">
      <c r="A29" s="24" t="n"/>
      <c r="B29" s="26" t="n"/>
      <c r="C29" s="26" t="n"/>
      <c r="D29" s="26" t="n"/>
      <c r="E29" s="26" t="n"/>
      <c r="F29" s="26" t="n"/>
      <c r="G29" s="26" t="n"/>
      <c r="H29" s="26" t="n"/>
      <c r="I29" s="26" t="n"/>
      <c r="J29" s="26" t="n"/>
      <c r="K29" s="26" t="n"/>
      <c r="L29" s="26" t="n"/>
      <c r="M29" s="26" t="n"/>
      <c r="N29" s="26" t="n"/>
    </row>
    <row r="30" ht="42" customHeight="1">
      <c r="A30" s="57" t="inlineStr">
        <is>
          <t>NOTES / ASSUMPTIONS</t>
        </is>
      </c>
      <c r="B30" s="58" t="n"/>
      <c r="C30" s="59" t="n"/>
      <c r="D30" s="58" t="n"/>
      <c r="E30" s="59" t="n"/>
      <c r="F30" s="58" t="n"/>
      <c r="G30" s="59" t="n"/>
      <c r="H30" s="58" t="n"/>
      <c r="I30" s="59" t="n"/>
      <c r="J30" s="58" t="n"/>
      <c r="K30" s="59" t="n"/>
      <c r="L30" s="58" t="n"/>
      <c r="M30" s="59" t="n"/>
      <c r="N30" s="58" t="n"/>
    </row>
  </sheetData>
  <sheetProtection selectLockedCells="0" selectUnlockedCells="1" sheet="1" objects="0" insertRows="1" insertHyperlinks="1" autoFilter="1" scenarios="0" formatColumns="1" deleteColumns="1" insertColumns="1" pivotTables="1" deleteRows="1" formatCells="1" formatRows="1" sort="1"/>
  <mergeCells count="3">
    <mergeCell ref="A4:N4"/>
    <mergeCell ref="A2:N2"/>
    <mergeCell ref="A1:N1"/>
  </mergeCells>
  <conditionalFormatting sqref="B28:N28">
    <cfRule type="expression" priority="1" dxfId="0">
      <formula>AND(ISNUMBER($H$3),B28&lt;$H$3)</formula>
    </cfRule>
  </conditionalFormatting>
  <dataValidations count="4">
    <dataValidation sqref="B3" showDropDown="0" showInputMessage="0" showErrorMessage="1" allowBlank="0" errorTitle="Enter a valid start date" error="Choose the first day of Week 1." type="date" operator="between">
      <formula1>DATE(2000,1,1)</formula1>
      <formula2>DATE(2099,12,31)</formula2>
    </dataValidation>
    <dataValidation sqref="E3" showDropDown="0" showInputMessage="1" showErrorMessage="1" allowBlank="1" errorTitle="Enter an amount" error="Enter a zero or positive cash amount. Enter outflows as positive amounts." promptTitle="Cash amount" prompt="Enter expected cash received or paid as a positive amount." type="decimal" operator="between">
      <formula1>0</formula1>
      <formula2>1000000000000</formula2>
    </dataValidation>
    <dataValidation sqref="H3" showDropDown="0" showInputMessage="1" showErrorMessage="1" allowBlank="1" errorTitle="Enter an amount" error="Enter a zero or positive cash amount. Enter outflows as positive amounts." promptTitle="Cash amount" prompt="Enter expected cash received or paid as a positive amount." type="decimal" operator="between">
      <formula1>0</formula1>
      <formula2>1000000000000</formula2>
    </dataValidation>
    <dataValidation sqref="B10:N13 B17:N24" showDropDown="0" showInputMessage="1" showErrorMessage="1" allowBlank="1" errorTitle="Enter an amount" error="Enter a zero or positive cash amount. Enter outflows as positive amounts." promptTitle="Cash amount" prompt="Enter expected cash received or paid as a positive amount." type="decimal" operator="between">
      <formula1>0</formula1>
      <formula2>1000000000000</formula2>
    </dataValidation>
  </dataValidations>
  <pageMargins left="0.35" right="0.35" top="0.45" bottom="0.45" header="0.5" footer="0.5"/>
  <pageSetup orientation="landscape" paperSize="1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30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9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</cols>
  <sheetData>
    <row r="1" ht="30" customHeight="1">
      <c r="A1" s="35" t="inlineStr">
        <is>
          <t>BETTERMINT  /  DETAILED 13-WEEK CASH FLOW FORECAST</t>
        </is>
      </c>
      <c r="B1" s="35" t="n"/>
      <c r="C1" s="35" t="n"/>
      <c r="D1" s="35" t="n"/>
      <c r="E1" s="35" t="n"/>
      <c r="F1" s="35" t="n"/>
      <c r="G1" s="35" t="n"/>
      <c r="H1" s="35" t="n"/>
      <c r="I1" s="35" t="n"/>
      <c r="J1" s="35" t="n"/>
      <c r="K1" s="35" t="n"/>
      <c r="L1" s="35" t="n"/>
      <c r="M1" s="35" t="n"/>
      <c r="N1" s="35" t="n"/>
    </row>
    <row r="2" ht="22" customHeight="1">
      <c r="A2" s="36" t="inlineStr">
        <is>
          <t>FICTIONAL EXAMPLE - use the 13-Week Forecast tab for your own figures.</t>
        </is>
      </c>
      <c r="B2" s="36" t="n"/>
      <c r="C2" s="36" t="n"/>
      <c r="D2" s="36" t="n"/>
      <c r="E2" s="36" t="n"/>
      <c r="F2" s="36" t="n"/>
      <c r="G2" s="36" t="n"/>
      <c r="H2" s="36" t="n"/>
      <c r="I2" s="36" t="n"/>
      <c r="J2" s="36" t="n"/>
      <c r="K2" s="36" t="n"/>
      <c r="L2" s="36" t="n"/>
      <c r="M2" s="36" t="n"/>
      <c r="N2" s="36" t="n"/>
    </row>
    <row r="3" ht="26" customHeight="1">
      <c r="A3" s="37" t="inlineStr">
        <is>
          <t>Week 1 starts</t>
        </is>
      </c>
      <c r="B3" s="38" t="n">
        <v>46328</v>
      </c>
      <c r="D3" s="37" t="inlineStr">
        <is>
          <t>Opening cash</t>
        </is>
      </c>
      <c r="E3" s="39" t="n">
        <v>50000</v>
      </c>
      <c r="G3" s="37" t="inlineStr">
        <is>
          <t>Cash floor</t>
        </is>
      </c>
      <c r="H3" s="39" t="n">
        <v>10000</v>
      </c>
    </row>
    <row r="4" ht="20" customHeight="1">
      <c r="A4" s="15" t="inlineStr">
        <is>
          <t>Enter positive amounts. Cash below the optional floor is highlighted.</t>
        </is>
      </c>
    </row>
    <row r="5" ht="35" customHeight="1">
      <c r="A5" s="40" t="inlineStr">
        <is>
          <t>LOWEST WEEK-END CASH</t>
        </is>
      </c>
      <c r="B5" s="41">
        <f>IF(OR(NOT(ISNUMBER($B$3)),NOT(ISNUMBER($E$3))),"",MIN(B28:N28))</f>
        <v/>
      </c>
      <c r="C5" s="42" t="inlineStr">
        <is>
          <t>WEEK 13 ENDING CASH</t>
        </is>
      </c>
      <c r="D5" s="43">
        <f>IF(OR(NOT(ISNUMBER($B$3)),NOT(ISNUMBER($E$3))),"",N28)</f>
        <v/>
      </c>
      <c r="E5" s="40" t="inlineStr">
        <is>
          <t>TOTAL CASH IN</t>
        </is>
      </c>
      <c r="F5" s="41">
        <f>IF(OR(NOT(ISNUMBER($B$3)),NOT(ISNUMBER($E$3))),"",SUM(B14:N14))</f>
        <v/>
      </c>
      <c r="G5" s="42" t="inlineStr">
        <is>
          <t>TOTAL CASH OUT</t>
        </is>
      </c>
      <c r="H5" s="43">
        <f>IF(OR(NOT(ISNUMBER($B$3)),NOT(ISNUMBER($E$3))),"",SUM(B25:N25))</f>
        <v/>
      </c>
      <c r="I5" s="44" t="n"/>
      <c r="J5" s="44" t="n"/>
      <c r="K5" s="44" t="n"/>
      <c r="L5" s="44" t="n"/>
      <c r="M5" s="44" t="n"/>
      <c r="N5" s="44" t="n"/>
    </row>
    <row r="6" ht="7" customHeight="1">
      <c r="A6" s="45" t="n"/>
      <c r="B6" s="46" t="n"/>
      <c r="C6" s="45" t="n"/>
      <c r="D6" s="46" t="n"/>
      <c r="E6" s="45" t="n"/>
      <c r="F6" s="46" t="n"/>
      <c r="G6" s="45" t="n"/>
      <c r="H6" s="46" t="n"/>
      <c r="I6" s="45" t="n"/>
      <c r="J6" s="46" t="n"/>
      <c r="K6" s="45" t="n"/>
      <c r="L6" s="46" t="n"/>
      <c r="M6" s="45" t="n"/>
      <c r="N6" s="46" t="n"/>
    </row>
    <row r="7" ht="26" customHeight="1">
      <c r="A7" s="47" t="inlineStr">
        <is>
          <t>WEEK ENDING</t>
        </is>
      </c>
      <c r="B7" s="48">
        <f>IF(ISNUMBER($B$3),$B$3+6,"")</f>
        <v/>
      </c>
      <c r="C7" s="49">
        <f>IF(ISNUMBER(B7),B7+7,"")</f>
        <v/>
      </c>
      <c r="D7" s="48">
        <f>IF(ISNUMBER(C7),C7+7,"")</f>
        <v/>
      </c>
      <c r="E7" s="49">
        <f>IF(ISNUMBER(D7),D7+7,"")</f>
        <v/>
      </c>
      <c r="F7" s="48">
        <f>IF(ISNUMBER(E7),E7+7,"")</f>
        <v/>
      </c>
      <c r="G7" s="49">
        <f>IF(ISNUMBER(F7),F7+7,"")</f>
        <v/>
      </c>
      <c r="H7" s="48">
        <f>IF(ISNUMBER(G7),G7+7,"")</f>
        <v/>
      </c>
      <c r="I7" s="49">
        <f>IF(ISNUMBER(H7),H7+7,"")</f>
        <v/>
      </c>
      <c r="J7" s="48">
        <f>IF(ISNUMBER(I7),I7+7,"")</f>
        <v/>
      </c>
      <c r="K7" s="49">
        <f>IF(ISNUMBER(J7),J7+7,"")</f>
        <v/>
      </c>
      <c r="L7" s="48">
        <f>IF(ISNUMBER(K7),K7+7,"")</f>
        <v/>
      </c>
      <c r="M7" s="49">
        <f>IF(ISNUMBER(L7),L7+7,"")</f>
        <v/>
      </c>
      <c r="N7" s="48">
        <f>IF(ISNUMBER(M7),M7+7,"")</f>
        <v/>
      </c>
    </row>
    <row r="8">
      <c r="A8" s="50" t="inlineStr">
        <is>
          <t>OPENING CASH</t>
        </is>
      </c>
      <c r="B8" s="51">
        <f>IF(OR(NOT(ISNUMBER($B$3)),NOT(ISNUMBER($E$3))),"", $E$3)</f>
        <v/>
      </c>
      <c r="C8" s="51">
        <f>IF(B28="","",B28)</f>
        <v/>
      </c>
      <c r="D8" s="51">
        <f>IF(C28="","",C28)</f>
        <v/>
      </c>
      <c r="E8" s="51">
        <f>IF(D28="","",D28)</f>
        <v/>
      </c>
      <c r="F8" s="51">
        <f>IF(E28="","",E28)</f>
        <v/>
      </c>
      <c r="G8" s="51">
        <f>IF(F28="","",F28)</f>
        <v/>
      </c>
      <c r="H8" s="51">
        <f>IF(G28="","",G28)</f>
        <v/>
      </c>
      <c r="I8" s="51">
        <f>IF(H28="","",H28)</f>
        <v/>
      </c>
      <c r="J8" s="51">
        <f>IF(I28="","",I28)</f>
        <v/>
      </c>
      <c r="K8" s="51">
        <f>IF(J28="","",J28)</f>
        <v/>
      </c>
      <c r="L8" s="51">
        <f>IF(K28="","",K28)</f>
        <v/>
      </c>
      <c r="M8" s="51">
        <f>IF(L28="","",L28)</f>
        <v/>
      </c>
      <c r="N8" s="51">
        <f>IF(M28="","",M28)</f>
        <v/>
      </c>
    </row>
    <row r="9" ht="20" customHeight="1">
      <c r="A9" s="52" t="inlineStr">
        <is>
          <t>CASH RECEIPTS</t>
        </is>
      </c>
      <c r="B9" s="53" t="n"/>
      <c r="C9" s="53" t="n"/>
      <c r="D9" s="53" t="n"/>
      <c r="E9" s="53" t="n"/>
      <c r="F9" s="53" t="n"/>
      <c r="G9" s="53" t="n"/>
      <c r="H9" s="53" t="n"/>
      <c r="I9" s="53" t="n"/>
      <c r="J9" s="53" t="n"/>
      <c r="K9" s="53" t="n"/>
      <c r="L9" s="53" t="n"/>
      <c r="M9" s="53" t="n"/>
      <c r="N9" s="53" t="n"/>
    </row>
    <row r="10">
      <c r="A10" s="50" t="inlineStr">
        <is>
          <t>Customer receipts</t>
        </is>
      </c>
      <c r="B10" s="60" t="n">
        <v>12000</v>
      </c>
      <c r="C10" s="60" t="n">
        <v>7500</v>
      </c>
      <c r="D10" s="25" t="n"/>
      <c r="E10" s="60" t="n">
        <v>18000</v>
      </c>
      <c r="F10" s="25" t="n"/>
      <c r="G10" s="60" t="n">
        <v>7000</v>
      </c>
      <c r="H10" s="25" t="n"/>
      <c r="I10" s="60" t="n">
        <v>21000</v>
      </c>
      <c r="J10" s="25" t="n"/>
      <c r="K10" s="60" t="n">
        <v>7500</v>
      </c>
      <c r="L10" s="25" t="n"/>
      <c r="M10" s="25" t="n"/>
      <c r="N10" s="60" t="n">
        <v>14000</v>
      </c>
    </row>
    <row r="11">
      <c r="A11" s="50" t="inlineStr">
        <is>
          <t>Other operating receipts</t>
        </is>
      </c>
      <c r="B11" s="25" t="n"/>
      <c r="C11" s="25" t="n"/>
      <c r="D11" s="25" t="n"/>
      <c r="E11" s="25" t="n"/>
      <c r="F11" s="25" t="n"/>
      <c r="G11" s="25" t="n"/>
      <c r="H11" s="25" t="n"/>
      <c r="I11" s="25" t="n"/>
      <c r="J11" s="25" t="n"/>
      <c r="K11" s="25" t="n"/>
      <c r="L11" s="25" t="n"/>
      <c r="M11" s="25" t="n"/>
      <c r="N11" s="25" t="n"/>
    </row>
    <row r="12">
      <c r="A12" s="50" t="inlineStr">
        <is>
          <t>Financing / owner contributions</t>
        </is>
      </c>
      <c r="B12" s="25" t="n"/>
      <c r="C12" s="25" t="n"/>
      <c r="D12" s="25" t="n"/>
      <c r="E12" s="25" t="n"/>
      <c r="F12" s="25" t="n"/>
      <c r="G12" s="25" t="n"/>
      <c r="H12" s="25" t="n"/>
      <c r="I12" s="25" t="n"/>
      <c r="J12" s="25" t="n"/>
      <c r="K12" s="25" t="n"/>
      <c r="L12" s="25" t="n"/>
      <c r="M12" s="25" t="n"/>
      <c r="N12" s="25" t="n"/>
    </row>
    <row r="13">
      <c r="A13" s="50" t="inlineStr">
        <is>
          <t>Other cash in</t>
        </is>
      </c>
      <c r="B13" s="25" t="n"/>
      <c r="C13" s="25" t="n"/>
      <c r="D13" s="25" t="n"/>
      <c r="E13" s="25" t="n"/>
      <c r="F13" s="25" t="n"/>
      <c r="G13" s="25" t="n"/>
      <c r="H13" s="25" t="n"/>
      <c r="I13" s="25" t="n"/>
      <c r="J13" s="25" t="n"/>
      <c r="K13" s="25" t="n"/>
      <c r="L13" s="25" t="n"/>
      <c r="M13" s="25" t="n"/>
      <c r="N13" s="25" t="n"/>
    </row>
    <row r="14">
      <c r="A14" s="54" t="inlineStr">
        <is>
          <t>TOTAL CASH IN</t>
        </is>
      </c>
      <c r="B14" s="55">
        <f>IF(OR(NOT(ISNUMBER($B$3)),NOT(ISNUMBER($E$3))),"",SUM(B10:B13))</f>
        <v/>
      </c>
      <c r="C14" s="55">
        <f>IF(OR(NOT(ISNUMBER($B$3)),NOT(ISNUMBER($E$3))),"",SUM(C10:C13))</f>
        <v/>
      </c>
      <c r="D14" s="55">
        <f>IF(OR(NOT(ISNUMBER($B$3)),NOT(ISNUMBER($E$3))),"",SUM(D10:D13))</f>
        <v/>
      </c>
      <c r="E14" s="55">
        <f>IF(OR(NOT(ISNUMBER($B$3)),NOT(ISNUMBER($E$3))),"",SUM(E10:E13))</f>
        <v/>
      </c>
      <c r="F14" s="55">
        <f>IF(OR(NOT(ISNUMBER($B$3)),NOT(ISNUMBER($E$3))),"",SUM(F10:F13))</f>
        <v/>
      </c>
      <c r="G14" s="55">
        <f>IF(OR(NOT(ISNUMBER($B$3)),NOT(ISNUMBER($E$3))),"",SUM(G10:G13))</f>
        <v/>
      </c>
      <c r="H14" s="55">
        <f>IF(OR(NOT(ISNUMBER($B$3)),NOT(ISNUMBER($E$3))),"",SUM(H10:H13))</f>
        <v/>
      </c>
      <c r="I14" s="55">
        <f>IF(OR(NOT(ISNUMBER($B$3)),NOT(ISNUMBER($E$3))),"",SUM(I10:I13))</f>
        <v/>
      </c>
      <c r="J14" s="55">
        <f>IF(OR(NOT(ISNUMBER($B$3)),NOT(ISNUMBER($E$3))),"",SUM(J10:J13))</f>
        <v/>
      </c>
      <c r="K14" s="55">
        <f>IF(OR(NOT(ISNUMBER($B$3)),NOT(ISNUMBER($E$3))),"",SUM(K10:K13))</f>
        <v/>
      </c>
      <c r="L14" s="55">
        <f>IF(OR(NOT(ISNUMBER($B$3)),NOT(ISNUMBER($E$3))),"",SUM(L10:L13))</f>
        <v/>
      </c>
      <c r="M14" s="55">
        <f>IF(OR(NOT(ISNUMBER($B$3)),NOT(ISNUMBER($E$3))),"",SUM(M10:M13))</f>
        <v/>
      </c>
      <c r="N14" s="55">
        <f>IF(OR(NOT(ISNUMBER($B$3)),NOT(ISNUMBER($E$3))),"",SUM(N10:N13))</f>
        <v/>
      </c>
    </row>
    <row r="15">
      <c r="A15" s="24" t="n"/>
      <c r="B15" s="26" t="n"/>
      <c r="C15" s="26" t="n"/>
      <c r="D15" s="26" t="n"/>
      <c r="E15" s="26" t="n"/>
      <c r="F15" s="26" t="n"/>
      <c r="G15" s="26" t="n"/>
      <c r="H15" s="26" t="n"/>
      <c r="I15" s="26" t="n"/>
      <c r="J15" s="26" t="n"/>
      <c r="K15" s="26" t="n"/>
      <c r="L15" s="26" t="n"/>
      <c r="M15" s="26" t="n"/>
      <c r="N15" s="26" t="n"/>
    </row>
    <row r="16" ht="20" customHeight="1">
      <c r="A16" s="52" t="inlineStr">
        <is>
          <t>CASH PAYMENTS</t>
        </is>
      </c>
      <c r="B16" s="53" t="n"/>
      <c r="C16" s="53" t="n"/>
      <c r="D16" s="53" t="n"/>
      <c r="E16" s="53" t="n"/>
      <c r="F16" s="53" t="n"/>
      <c r="G16" s="53" t="n"/>
      <c r="H16" s="53" t="n"/>
      <c r="I16" s="53" t="n"/>
      <c r="J16" s="53" t="n"/>
      <c r="K16" s="53" t="n"/>
      <c r="L16" s="53" t="n"/>
      <c r="M16" s="53" t="n"/>
      <c r="N16" s="53" t="n"/>
    </row>
    <row r="17">
      <c r="A17" s="50" t="inlineStr">
        <is>
          <t>Suppliers / materials</t>
        </is>
      </c>
      <c r="B17" s="60" t="n">
        <v>4000</v>
      </c>
      <c r="C17" s="60" t="n">
        <v>5000</v>
      </c>
      <c r="D17" s="60" t="n">
        <v>1500</v>
      </c>
      <c r="E17" s="60" t="n">
        <v>2000</v>
      </c>
      <c r="F17" s="60" t="n">
        <v>2000</v>
      </c>
      <c r="G17" s="60" t="n">
        <v>4000</v>
      </c>
      <c r="H17" s="60" t="n">
        <v>2500</v>
      </c>
      <c r="I17" s="60" t="n">
        <v>3000</v>
      </c>
      <c r="J17" s="60" t="n">
        <v>2000</v>
      </c>
      <c r="K17" s="60" t="n">
        <v>4000</v>
      </c>
      <c r="L17" s="60" t="n">
        <v>2500</v>
      </c>
      <c r="M17" s="60" t="n">
        <v>3000</v>
      </c>
      <c r="N17" s="60" t="n">
        <v>2500</v>
      </c>
    </row>
    <row r="18">
      <c r="A18" s="50" t="inlineStr">
        <is>
          <t>Payroll and benefits</t>
        </is>
      </c>
      <c r="B18" s="60" t="n">
        <v>6500</v>
      </c>
      <c r="C18" s="25" t="n"/>
      <c r="D18" s="60" t="n">
        <v>6500</v>
      </c>
      <c r="E18" s="25" t="n"/>
      <c r="F18" s="60" t="n">
        <v>6500</v>
      </c>
      <c r="G18" s="25" t="n"/>
      <c r="H18" s="60" t="n">
        <v>6500</v>
      </c>
      <c r="I18" s="25" t="n"/>
      <c r="J18" s="60" t="n">
        <v>6500</v>
      </c>
      <c r="K18" s="25" t="n"/>
      <c r="L18" s="60" t="n">
        <v>6500</v>
      </c>
      <c r="M18" s="25" t="n"/>
      <c r="N18" s="60" t="n">
        <v>6500</v>
      </c>
    </row>
    <row r="19">
      <c r="A19" s="50" t="inlineStr">
        <is>
          <t>Rent and utilities</t>
        </is>
      </c>
      <c r="B19" s="60" t="n">
        <v>1600</v>
      </c>
      <c r="C19" s="25" t="n"/>
      <c r="D19" s="25" t="n"/>
      <c r="E19" s="25" t="n"/>
      <c r="F19" s="60" t="n">
        <v>1600</v>
      </c>
      <c r="G19" s="25" t="n"/>
      <c r="H19" s="25" t="n"/>
      <c r="I19" s="25" t="n"/>
      <c r="J19" s="60" t="n">
        <v>1600</v>
      </c>
      <c r="K19" s="25" t="n"/>
      <c r="L19" s="25" t="n"/>
      <c r="M19" s="25" t="n"/>
      <c r="N19" s="60" t="n">
        <v>1600</v>
      </c>
    </row>
    <row r="20">
      <c r="A20" s="50" t="inlineStr">
        <is>
          <t>Taxes and insurance</t>
        </is>
      </c>
      <c r="B20" s="25" t="n"/>
      <c r="C20" s="25" t="n"/>
      <c r="D20" s="25" t="n"/>
      <c r="E20" s="60" t="n">
        <v>1800</v>
      </c>
      <c r="F20" s="25" t="n"/>
      <c r="G20" s="25" t="n"/>
      <c r="H20" s="25" t="n"/>
      <c r="I20" s="60" t="n">
        <v>1800</v>
      </c>
      <c r="J20" s="25" t="n"/>
      <c r="K20" s="25" t="n"/>
      <c r="L20" s="25" t="n"/>
      <c r="M20" s="60" t="n">
        <v>1800</v>
      </c>
      <c r="N20" s="25" t="n"/>
    </row>
    <row r="21">
      <c r="A21" s="50" t="inlineStr">
        <is>
          <t>Debt payments</t>
        </is>
      </c>
      <c r="B21" s="60" t="n">
        <v>1000</v>
      </c>
      <c r="C21" s="60" t="n">
        <v>1000</v>
      </c>
      <c r="D21" s="60" t="n">
        <v>1000</v>
      </c>
      <c r="E21" s="60" t="n">
        <v>1000</v>
      </c>
      <c r="F21" s="60" t="n">
        <v>1000</v>
      </c>
      <c r="G21" s="60" t="n">
        <v>1000</v>
      </c>
      <c r="H21" s="60" t="n">
        <v>1000</v>
      </c>
      <c r="I21" s="60" t="n">
        <v>1000</v>
      </c>
      <c r="J21" s="60" t="n">
        <v>1000</v>
      </c>
      <c r="K21" s="60" t="n">
        <v>1000</v>
      </c>
      <c r="L21" s="60" t="n">
        <v>1000</v>
      </c>
      <c r="M21" s="60" t="n">
        <v>1000</v>
      </c>
      <c r="N21" s="60" t="n">
        <v>1000</v>
      </c>
    </row>
    <row r="22">
      <c r="A22" s="50" t="inlineStr">
        <is>
          <t>Capital purchases</t>
        </is>
      </c>
      <c r="B22" s="25" t="n"/>
      <c r="C22" s="25" t="n"/>
      <c r="D22" s="25" t="n"/>
      <c r="E22" s="25" t="n"/>
      <c r="F22" s="25" t="n"/>
      <c r="G22" s="25" t="n"/>
      <c r="H22" s="60" t="n">
        <v>2500</v>
      </c>
      <c r="I22" s="25" t="n"/>
      <c r="J22" s="25" t="n"/>
      <c r="K22" s="25" t="n"/>
      <c r="L22" s="25" t="n"/>
      <c r="M22" s="25" t="n"/>
      <c r="N22" s="25" t="n"/>
    </row>
    <row r="23">
      <c r="A23" s="50" t="inlineStr">
        <is>
          <t>Owner draws / distributions</t>
        </is>
      </c>
      <c r="B23" s="25" t="n"/>
      <c r="C23" s="60" t="n">
        <v>1000</v>
      </c>
      <c r="D23" s="25" t="n"/>
      <c r="E23" s="25" t="n"/>
      <c r="F23" s="25" t="n"/>
      <c r="G23" s="25" t="n"/>
      <c r="H23" s="25" t="n"/>
      <c r="I23" s="60" t="n">
        <v>1000</v>
      </c>
      <c r="J23" s="25" t="n"/>
      <c r="K23" s="25" t="n"/>
      <c r="L23" s="25" t="n"/>
      <c r="M23" s="60" t="n">
        <v>1000</v>
      </c>
      <c r="N23" s="25" t="n"/>
    </row>
    <row r="24">
      <c r="A24" s="50" t="inlineStr">
        <is>
          <t>Other cash out</t>
        </is>
      </c>
      <c r="B24" s="60" t="n">
        <v>500</v>
      </c>
      <c r="C24" s="60" t="n">
        <v>500</v>
      </c>
      <c r="D24" s="60" t="n">
        <v>500</v>
      </c>
      <c r="E24" s="60" t="n">
        <v>500</v>
      </c>
      <c r="F24" s="60" t="n">
        <v>500</v>
      </c>
      <c r="G24" s="60" t="n">
        <v>500</v>
      </c>
      <c r="H24" s="60" t="n">
        <v>500</v>
      </c>
      <c r="I24" s="60" t="n">
        <v>500</v>
      </c>
      <c r="J24" s="60" t="n">
        <v>500</v>
      </c>
      <c r="K24" s="60" t="n">
        <v>500</v>
      </c>
      <c r="L24" s="60" t="n">
        <v>500</v>
      </c>
      <c r="M24" s="60" t="n">
        <v>500</v>
      </c>
      <c r="N24" s="60" t="n">
        <v>500</v>
      </c>
    </row>
    <row r="25">
      <c r="A25" s="54" t="inlineStr">
        <is>
          <t>TOTAL CASH OUT</t>
        </is>
      </c>
      <c r="B25" s="55">
        <f>IF(OR(NOT(ISNUMBER($B$3)),NOT(ISNUMBER($E$3))),"",SUM(B17:B24))</f>
        <v/>
      </c>
      <c r="C25" s="55">
        <f>IF(OR(NOT(ISNUMBER($B$3)),NOT(ISNUMBER($E$3))),"",SUM(C17:C24))</f>
        <v/>
      </c>
      <c r="D25" s="55">
        <f>IF(OR(NOT(ISNUMBER($B$3)),NOT(ISNUMBER($E$3))),"",SUM(D17:D24))</f>
        <v/>
      </c>
      <c r="E25" s="55">
        <f>IF(OR(NOT(ISNUMBER($B$3)),NOT(ISNUMBER($E$3))),"",SUM(E17:E24))</f>
        <v/>
      </c>
      <c r="F25" s="55">
        <f>IF(OR(NOT(ISNUMBER($B$3)),NOT(ISNUMBER($E$3))),"",SUM(F17:F24))</f>
        <v/>
      </c>
      <c r="G25" s="55">
        <f>IF(OR(NOT(ISNUMBER($B$3)),NOT(ISNUMBER($E$3))),"",SUM(G17:G24))</f>
        <v/>
      </c>
      <c r="H25" s="55">
        <f>IF(OR(NOT(ISNUMBER($B$3)),NOT(ISNUMBER($E$3))),"",SUM(H17:H24))</f>
        <v/>
      </c>
      <c r="I25" s="55">
        <f>IF(OR(NOT(ISNUMBER($B$3)),NOT(ISNUMBER($E$3))),"",SUM(I17:I24))</f>
        <v/>
      </c>
      <c r="J25" s="55">
        <f>IF(OR(NOT(ISNUMBER($B$3)),NOT(ISNUMBER($E$3))),"",SUM(J17:J24))</f>
        <v/>
      </c>
      <c r="K25" s="55">
        <f>IF(OR(NOT(ISNUMBER($B$3)),NOT(ISNUMBER($E$3))),"",SUM(K17:K24))</f>
        <v/>
      </c>
      <c r="L25" s="55">
        <f>IF(OR(NOT(ISNUMBER($B$3)),NOT(ISNUMBER($E$3))),"",SUM(L17:L24))</f>
        <v/>
      </c>
      <c r="M25" s="55">
        <f>IF(OR(NOT(ISNUMBER($B$3)),NOT(ISNUMBER($E$3))),"",SUM(M17:M24))</f>
        <v/>
      </c>
      <c r="N25" s="55">
        <f>IF(OR(NOT(ISNUMBER($B$3)),NOT(ISNUMBER($E$3))),"",SUM(N17:N24))</f>
        <v/>
      </c>
    </row>
    <row r="26">
      <c r="A26" s="24" t="n"/>
      <c r="B26" s="26" t="n"/>
      <c r="C26" s="26" t="n"/>
      <c r="D26" s="26" t="n"/>
      <c r="E26" s="26" t="n"/>
      <c r="F26" s="26" t="n"/>
      <c r="G26" s="26" t="n"/>
      <c r="H26" s="26" t="n"/>
      <c r="I26" s="26" t="n"/>
      <c r="J26" s="26" t="n"/>
      <c r="K26" s="26" t="n"/>
      <c r="L26" s="26" t="n"/>
      <c r="M26" s="26" t="n"/>
      <c r="N26" s="26" t="n"/>
    </row>
    <row r="27">
      <c r="A27" s="54" t="inlineStr">
        <is>
          <t>NET CASH CHANGE</t>
        </is>
      </c>
      <c r="B27" s="55">
        <f>IF(OR(NOT(ISNUMBER($B$3)),NOT(ISNUMBER($E$3))),"",B14-B25)</f>
        <v/>
      </c>
      <c r="C27" s="55">
        <f>IF(OR(NOT(ISNUMBER($B$3)),NOT(ISNUMBER($E$3))),"",C14-C25)</f>
        <v/>
      </c>
      <c r="D27" s="55">
        <f>IF(OR(NOT(ISNUMBER($B$3)),NOT(ISNUMBER($E$3))),"",D14-D25)</f>
        <v/>
      </c>
      <c r="E27" s="55">
        <f>IF(OR(NOT(ISNUMBER($B$3)),NOT(ISNUMBER($E$3))),"",E14-E25)</f>
        <v/>
      </c>
      <c r="F27" s="55">
        <f>IF(OR(NOT(ISNUMBER($B$3)),NOT(ISNUMBER($E$3))),"",F14-F25)</f>
        <v/>
      </c>
      <c r="G27" s="55">
        <f>IF(OR(NOT(ISNUMBER($B$3)),NOT(ISNUMBER($E$3))),"",G14-G25)</f>
        <v/>
      </c>
      <c r="H27" s="55">
        <f>IF(OR(NOT(ISNUMBER($B$3)),NOT(ISNUMBER($E$3))),"",H14-H25)</f>
        <v/>
      </c>
      <c r="I27" s="55">
        <f>IF(OR(NOT(ISNUMBER($B$3)),NOT(ISNUMBER($E$3))),"",I14-I25)</f>
        <v/>
      </c>
      <c r="J27" s="55">
        <f>IF(OR(NOT(ISNUMBER($B$3)),NOT(ISNUMBER($E$3))),"",J14-J25)</f>
        <v/>
      </c>
      <c r="K27" s="55">
        <f>IF(OR(NOT(ISNUMBER($B$3)),NOT(ISNUMBER($E$3))),"",K14-K25)</f>
        <v/>
      </c>
      <c r="L27" s="55">
        <f>IF(OR(NOT(ISNUMBER($B$3)),NOT(ISNUMBER($E$3))),"",L14-L25)</f>
        <v/>
      </c>
      <c r="M27" s="55">
        <f>IF(OR(NOT(ISNUMBER($B$3)),NOT(ISNUMBER($E$3))),"",M14-M25)</f>
        <v/>
      </c>
      <c r="N27" s="55">
        <f>IF(OR(NOT(ISNUMBER($B$3)),NOT(ISNUMBER($E$3))),"",N14-N25)</f>
        <v/>
      </c>
    </row>
    <row r="28">
      <c r="A28" s="54" t="inlineStr">
        <is>
          <t>ENDING CASH</t>
        </is>
      </c>
      <c r="B28" s="56">
        <f>IF(OR(NOT(ISNUMBER($B$3)),NOT(ISNUMBER($E$3))),"",B8+B27)</f>
        <v/>
      </c>
      <c r="C28" s="56">
        <f>IF(OR(NOT(ISNUMBER($B$3)),NOT(ISNUMBER($E$3))),"",C8+C27)</f>
        <v/>
      </c>
      <c r="D28" s="56">
        <f>IF(OR(NOT(ISNUMBER($B$3)),NOT(ISNUMBER($E$3))),"",D8+D27)</f>
        <v/>
      </c>
      <c r="E28" s="56">
        <f>IF(OR(NOT(ISNUMBER($B$3)),NOT(ISNUMBER($E$3))),"",E8+E27)</f>
        <v/>
      </c>
      <c r="F28" s="56">
        <f>IF(OR(NOT(ISNUMBER($B$3)),NOT(ISNUMBER($E$3))),"",F8+F27)</f>
        <v/>
      </c>
      <c r="G28" s="56">
        <f>IF(OR(NOT(ISNUMBER($B$3)),NOT(ISNUMBER($E$3))),"",G8+G27)</f>
        <v/>
      </c>
      <c r="H28" s="56">
        <f>IF(OR(NOT(ISNUMBER($B$3)),NOT(ISNUMBER($E$3))),"",H8+H27)</f>
        <v/>
      </c>
      <c r="I28" s="56">
        <f>IF(OR(NOT(ISNUMBER($B$3)),NOT(ISNUMBER($E$3))),"",I8+I27)</f>
        <v/>
      </c>
      <c r="J28" s="56">
        <f>IF(OR(NOT(ISNUMBER($B$3)),NOT(ISNUMBER($E$3))),"",J8+J27)</f>
        <v/>
      </c>
      <c r="K28" s="56">
        <f>IF(OR(NOT(ISNUMBER($B$3)),NOT(ISNUMBER($E$3))),"",K8+K27)</f>
        <v/>
      </c>
      <c r="L28" s="56">
        <f>IF(OR(NOT(ISNUMBER($B$3)),NOT(ISNUMBER($E$3))),"",L8+L27)</f>
        <v/>
      </c>
      <c r="M28" s="56">
        <f>IF(OR(NOT(ISNUMBER($B$3)),NOT(ISNUMBER($E$3))),"",M8+M27)</f>
        <v/>
      </c>
      <c r="N28" s="56">
        <f>IF(OR(NOT(ISNUMBER($B$3)),NOT(ISNUMBER($E$3))),"",N8+N27)</f>
        <v/>
      </c>
    </row>
    <row r="29">
      <c r="A29" s="24" t="n"/>
      <c r="B29" s="26" t="n"/>
      <c r="C29" s="26" t="n"/>
      <c r="D29" s="26" t="n"/>
      <c r="E29" s="26" t="n"/>
      <c r="F29" s="26" t="n"/>
      <c r="G29" s="26" t="n"/>
      <c r="H29" s="26" t="n"/>
      <c r="I29" s="26" t="n"/>
      <c r="J29" s="26" t="n"/>
      <c r="K29" s="26" t="n"/>
      <c r="L29" s="26" t="n"/>
      <c r="M29" s="26" t="n"/>
      <c r="N29" s="26" t="n"/>
    </row>
    <row r="30" ht="42" customHeight="1">
      <c r="A30" s="57" t="inlineStr">
        <is>
          <t>NOTES / ASSUMPTIONS</t>
        </is>
      </c>
      <c r="B30" s="58" t="inlineStr">
        <is>
          <t>Large customer payment expected in Week 1</t>
        </is>
      </c>
      <c r="C30" s="59" t="n"/>
      <c r="D30" s="58" t="n"/>
      <c r="E30" s="59" t="inlineStr">
        <is>
          <t>Quarterly tax payment expected in Week 4</t>
        </is>
      </c>
      <c r="F30" s="58" t="n"/>
      <c r="G30" s="59" t="n"/>
      <c r="H30" s="58" t="inlineStr">
        <is>
          <t>Equipment purchase planned in Week 7</t>
        </is>
      </c>
      <c r="I30" s="59" t="n"/>
      <c r="J30" s="58" t="n"/>
      <c r="K30" s="59" t="n"/>
      <c r="L30" s="58" t="n"/>
      <c r="M30" s="59" t="inlineStr">
        <is>
          <t>Recheck customer receipt timing</t>
        </is>
      </c>
      <c r="N30" s="58" t="n"/>
    </row>
  </sheetData>
  <sheetProtection selectLockedCells="0" selectUnlockedCells="1" sheet="1" objects="0" insertRows="1" insertHyperlinks="1" autoFilter="1" scenarios="0" formatColumns="1" deleteColumns="1" insertColumns="1" pivotTables="1" deleteRows="1" formatCells="1" formatRows="1" sort="1"/>
  <mergeCells count="3">
    <mergeCell ref="A4:N4"/>
    <mergeCell ref="A2:N2"/>
    <mergeCell ref="A1:N1"/>
  </mergeCells>
  <conditionalFormatting sqref="B28:N28">
    <cfRule type="expression" priority="1" dxfId="0">
      <formula>AND(ISNUMBER($H$3),B28&lt;$H$3)</formula>
    </cfRule>
  </conditionalFormatting>
  <dataValidations count="4">
    <dataValidation sqref="B3" showDropDown="0" showInputMessage="0" showErrorMessage="1" allowBlank="0" errorTitle="Enter a valid start date" error="Choose the first day of Week 1." type="date" operator="between">
      <formula1>DATE(2000,1,1)</formula1>
      <formula2>DATE(2099,12,31)</formula2>
    </dataValidation>
    <dataValidation sqref="E3" showDropDown="0" showInputMessage="1" showErrorMessage="1" allowBlank="1" errorTitle="Enter an amount" error="Enter a zero or positive cash amount. Enter outflows as positive amounts." promptTitle="Cash amount" prompt="Enter expected cash received or paid as a positive amount." type="decimal" operator="between">
      <formula1>0</formula1>
      <formula2>1000000000000</formula2>
    </dataValidation>
    <dataValidation sqref="H3" showDropDown="0" showInputMessage="1" showErrorMessage="1" allowBlank="1" errorTitle="Enter an amount" error="Enter a zero or positive cash amount. Enter outflows as positive amounts." promptTitle="Cash amount" prompt="Enter expected cash received or paid as a positive amount." type="decimal" operator="between">
      <formula1>0</formula1>
      <formula2>1000000000000</formula2>
    </dataValidation>
    <dataValidation sqref="B10:N13 B17:N24" showDropDown="0" showInputMessage="1" showErrorMessage="1" allowBlank="1" errorTitle="Enter an amount" error="Enter a zero or positive cash amount. Enter outflows as positive amounts." promptTitle="Cash amount" prompt="Enter expected cash received or paid as a positive amount." type="decimal" operator="between">
      <formula1>0</formula1>
      <formula2>1000000000000</formula2>
    </dataValidation>
  </dataValidations>
  <pageMargins left="0.35" right="0.35" top="0.45" bottom="0.45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title>BetterMint 13-Week Cash Flow Forecast</dc:title>
  <dc:subject>Weekly cash receipts and disbursement planning worksheet</dc:subject>
  <dcterms:created xsi:type="dcterms:W3CDTF">2026-11-03T00:25:19Z</dcterms:created>
  <dcterms:modified xsi:type="dcterms:W3CDTF">2026-11-03T13:03:39Z</dcterms:modified>
</cp:coreProperties>
</file>